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ассовое исполнение" sheetId="2" r:id="rId1"/>
    <sheet name="Целевые показатели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5" i="2" l="1"/>
  <c r="M25" i="2"/>
  <c r="L25" i="2"/>
  <c r="G25" i="2"/>
  <c r="C25" i="2"/>
  <c r="N24" i="2"/>
  <c r="M24" i="2"/>
  <c r="L24" i="2"/>
  <c r="G24" i="2"/>
  <c r="C24" i="2"/>
  <c r="J23" i="2"/>
  <c r="I23" i="2"/>
  <c r="H23" i="2"/>
  <c r="L23" i="2" s="1"/>
  <c r="F23" i="2"/>
  <c r="F22" i="2" s="1"/>
  <c r="F21" i="2" s="1"/>
  <c r="N21" i="2" s="1"/>
  <c r="E23" i="2"/>
  <c r="D23" i="2"/>
  <c r="D22" i="2" s="1"/>
  <c r="I22" i="2"/>
  <c r="H22" i="2"/>
  <c r="M21" i="2"/>
  <c r="L21" i="2"/>
  <c r="G21" i="2"/>
  <c r="J20" i="2"/>
  <c r="I20" i="2"/>
  <c r="H20" i="2"/>
  <c r="E20" i="2"/>
  <c r="D20" i="2"/>
  <c r="N19" i="2"/>
  <c r="M19" i="2"/>
  <c r="L19" i="2"/>
  <c r="G19" i="2"/>
  <c r="C19" i="2"/>
  <c r="N18" i="2"/>
  <c r="M18" i="2"/>
  <c r="L18" i="2"/>
  <c r="G18" i="2"/>
  <c r="C18" i="2"/>
  <c r="N17" i="2"/>
  <c r="M17" i="2"/>
  <c r="L17" i="2"/>
  <c r="G17" i="2"/>
  <c r="C17" i="2"/>
  <c r="N16" i="2"/>
  <c r="M16" i="2"/>
  <c r="L16" i="2"/>
  <c r="G16" i="2"/>
  <c r="C16" i="2"/>
  <c r="J15" i="2"/>
  <c r="I15" i="2"/>
  <c r="M15" i="2" s="1"/>
  <c r="H15" i="2"/>
  <c r="G15" i="2" s="1"/>
  <c r="F15" i="2"/>
  <c r="E15" i="2"/>
  <c r="D15" i="2"/>
  <c r="N14" i="2"/>
  <c r="M14" i="2"/>
  <c r="L14" i="2"/>
  <c r="G14" i="2"/>
  <c r="C14" i="2"/>
  <c r="J13" i="2"/>
  <c r="J12" i="2" s="1"/>
  <c r="I13" i="2"/>
  <c r="H13" i="2"/>
  <c r="L13" i="2" s="1"/>
  <c r="F13" i="2"/>
  <c r="E13" i="2"/>
  <c r="D13" i="2"/>
  <c r="N11" i="2"/>
  <c r="M11" i="2"/>
  <c r="L11" i="2"/>
  <c r="G11" i="2"/>
  <c r="C11" i="2"/>
  <c r="J10" i="2"/>
  <c r="N10" i="2" s="1"/>
  <c r="I10" i="2"/>
  <c r="H10" i="2"/>
  <c r="F10" i="2"/>
  <c r="F8" i="2" s="1"/>
  <c r="E10" i="2"/>
  <c r="E8" i="2" s="1"/>
  <c r="D10" i="2"/>
  <c r="N9" i="2"/>
  <c r="M9" i="2"/>
  <c r="L9" i="2"/>
  <c r="G9" i="2"/>
  <c r="C9" i="2"/>
  <c r="G24" i="1"/>
  <c r="G23" i="1"/>
  <c r="G21" i="1"/>
  <c r="G20" i="1"/>
  <c r="G19" i="1"/>
  <c r="G18" i="1"/>
  <c r="G17" i="1"/>
  <c r="G16" i="1"/>
  <c r="G14" i="1"/>
  <c r="G12" i="1"/>
  <c r="G11" i="1"/>
  <c r="G9" i="1"/>
  <c r="G8" i="1"/>
  <c r="J8" i="2" l="1"/>
  <c r="N8" i="2" s="1"/>
  <c r="K24" i="2"/>
  <c r="K9" i="2"/>
  <c r="C10" i="2"/>
  <c r="M10" i="2"/>
  <c r="M13" i="2"/>
  <c r="N15" i="2"/>
  <c r="K18" i="2"/>
  <c r="M20" i="2"/>
  <c r="C23" i="2"/>
  <c r="N23" i="2"/>
  <c r="L15" i="2"/>
  <c r="D8" i="2"/>
  <c r="C8" i="2" s="1"/>
  <c r="K14" i="2"/>
  <c r="C13" i="2"/>
  <c r="E22" i="2"/>
  <c r="C22" i="2" s="1"/>
  <c r="M23" i="2"/>
  <c r="K25" i="2"/>
  <c r="K19" i="2"/>
  <c r="M22" i="2"/>
  <c r="K16" i="2"/>
  <c r="L10" i="2"/>
  <c r="K11" i="2"/>
  <c r="I12" i="2"/>
  <c r="E12" i="2"/>
  <c r="E7" i="2" s="1"/>
  <c r="N13" i="2"/>
  <c r="C15" i="2"/>
  <c r="K17" i="2"/>
  <c r="L20" i="2"/>
  <c r="K15" i="2"/>
  <c r="L22" i="2"/>
  <c r="I8" i="2"/>
  <c r="D12" i="2"/>
  <c r="C12" i="2" s="1"/>
  <c r="F20" i="2"/>
  <c r="F12" i="2" s="1"/>
  <c r="F7" i="2" s="1"/>
  <c r="J22" i="2"/>
  <c r="G22" i="2" s="1"/>
  <c r="H8" i="2"/>
  <c r="G10" i="2"/>
  <c r="K10" i="2" s="1"/>
  <c r="H12" i="2"/>
  <c r="G13" i="2"/>
  <c r="K13" i="2" s="1"/>
  <c r="G20" i="2"/>
  <c r="C21" i="2"/>
  <c r="K21" i="2" s="1"/>
  <c r="G23" i="2"/>
  <c r="K23" i="2" s="1"/>
  <c r="C7" i="2" l="1"/>
  <c r="M12" i="2"/>
  <c r="G8" i="2"/>
  <c r="H7" i="2"/>
  <c r="L8" i="2"/>
  <c r="M8" i="2"/>
  <c r="I7" i="2"/>
  <c r="M7" i="2" s="1"/>
  <c r="N22" i="2"/>
  <c r="J7" i="2"/>
  <c r="N7" i="2" s="1"/>
  <c r="D7" i="2"/>
  <c r="N12" i="2"/>
  <c r="K22" i="2"/>
  <c r="L12" i="2"/>
  <c r="G12" i="2"/>
  <c r="K12" i="2" s="1"/>
  <c r="N20" i="2"/>
  <c r="C20" i="2"/>
  <c r="K20" i="2" s="1"/>
  <c r="G7" i="2" l="1"/>
  <c r="K7" i="2" s="1"/>
  <c r="K8" i="2"/>
  <c r="L7" i="2"/>
</calcChain>
</file>

<file path=xl/sharedStrings.xml><?xml version="1.0" encoding="utf-8"?>
<sst xmlns="http://schemas.openxmlformats.org/spreadsheetml/2006/main" count="107" uniqueCount="76">
  <si>
    <t>Муниципальная программа сельского поселения Сорум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</si>
  <si>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</t>
  </si>
  <si>
    <t>экз.</t>
  </si>
  <si>
    <t>Администрация сельского поселения Сорум</t>
  </si>
  <si>
    <t>Проведение тренировок органов управления силами ГО и ЧС сельского поселения Сорум с применением специального оборудования не менее 1 раза в год</t>
  </si>
  <si>
    <t>раз</t>
  </si>
  <si>
    <t>Увеличение оснащенности мест общего пользования противопожарным инвентарем</t>
  </si>
  <si>
    <t>ед.</t>
  </si>
  <si>
    <t>Увеличение резервов материальных ресурсов (запасов) для предупреждения и ликвидации угроз по ГО и ЧС</t>
  </si>
  <si>
    <t>%</t>
  </si>
  <si>
    <t>Содержание в рабочем состоянии противопожарный разрыв между сельским поселением и лесным массивом, опашка и уборка палой листвы</t>
  </si>
  <si>
    <t xml:space="preserve">м² </t>
  </si>
  <si>
    <t xml:space="preserve"> Муниципальная программа сельского поселения Сорум «Развитие жилищно-коммунального комплекса и повышение энергетической эффективности  на 2014-2016 годы»</t>
  </si>
  <si>
    <t>Сокращение потребления энергоресурсов</t>
  </si>
  <si>
    <t>Повышение уровня благоустроенности сельского поселения Сорум:</t>
  </si>
  <si>
    <t>Обустройство мест массового отдыха</t>
  </si>
  <si>
    <t>Количество отремонтированных (приобретенных) детских игровых комплексов</t>
  </si>
  <si>
    <t>шт.</t>
  </si>
  <si>
    <t>Обустройство площадей зеленых насаждений сельского поселения Сорум (посадка цветов, деревьев, газонов и т.д.)</t>
  </si>
  <si>
    <t>м²</t>
  </si>
  <si>
    <t>Объем потребления электроэнергии сети уличного освещения</t>
  </si>
  <si>
    <t xml:space="preserve"> тыс. кВт/ч</t>
  </si>
  <si>
    <t>Доля граждан, участвующих в работах по благоустройству от общего числа граждан проживающих в поселении</t>
  </si>
  <si>
    <t>Сокращение доли муниципальной собственности в многоквартирных домах</t>
  </si>
  <si>
    <t xml:space="preserve"> Муниципальная программа сельского поселения Сорум «Развитие муниципальной службы сельского поселения Сорум на  2014-2016 годы»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</si>
  <si>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</si>
  <si>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 диспансеризацию, от потребности</t>
  </si>
  <si>
    <t>Информация</t>
  </si>
  <si>
    <t>№ п/п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</si>
  <si>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</si>
  <si>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</si>
  <si>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</si>
  <si>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</si>
  <si>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</si>
  <si>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</si>
  <si>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</si>
  <si>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Сельское поселение Сорум</t>
  </si>
  <si>
    <t>Муниципальная программа сельского поселения Сорум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</si>
  <si>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Создание резерва материальных ресурсов для ликвидации чрезвычайных ситуаций и в целях гражданской обороны</t>
  </si>
  <si>
    <r>
      <t>Приобретено в резерв материальных ресурсов</t>
    </r>
    <r>
      <rPr>
        <sz val="10.5"/>
        <rFont val="Calibri"/>
        <family val="2"/>
        <charset val="204"/>
      </rPr>
      <t xml:space="preserve"> </t>
    </r>
    <r>
      <rPr>
        <sz val="10.5"/>
        <rFont val="Times New Roman"/>
        <family val="1"/>
        <charset val="204"/>
      </rPr>
      <t>для ликвидации чрезвычайных ситуаций и в целях гражданской обороны: костюм «Аляска»-8 шт., валенки на резиновом ходу-7шт., шапка ушанка-11 шт., аптечка для оказания первой помощи, набор первичного пожаротушения – 10 шт</t>
    </r>
  </si>
  <si>
    <t xml:space="preserve">Мероприятия по обеспечению первичных мер пожарной безопасности, в т.ч. распространение информационного материала (1 – 3, 5) </t>
  </si>
  <si>
    <t>мероприятия предусмотренные МП на год исполнены в полном объеме</t>
  </si>
  <si>
    <t>Распространение информационного материала</t>
  </si>
  <si>
    <t xml:space="preserve">Обеспечение мероприятий по энергосбережению и повышению энергетической эффективности </t>
  </si>
  <si>
    <t xml:space="preserve">приобретены и заменены лампы накаливания высокой мощности на энергосберегающие. </t>
  </si>
  <si>
    <t>Повышение энергоэффективности систем освещения методом замены  ламп накаливания высокой мощности  на энергоэффективные</t>
  </si>
  <si>
    <t>Благоустройство территории поселения</t>
  </si>
  <si>
    <t>уличное освещение</t>
  </si>
  <si>
    <t>Мероприятия предусмотренные муниципальной программой на год исполнены в полном объеме. Средства не освоены, в связи с переносом сроков окончательного расчета за текущий год в январе 2017 года</t>
  </si>
  <si>
    <t xml:space="preserve">озеленение </t>
  </si>
  <si>
    <t>приобретена и высажена рассада цветов в уличные клумбы, кустарники в кол-ве 20 шт.</t>
  </si>
  <si>
    <t>прочие мероприятия</t>
  </si>
  <si>
    <t>Выполнены работы по благоустройству территорий: - от парка Победы до детского сада(тротуарная дорожка); - придворовая территория жилого дома. Средства не освоены, в связи со сменой сроков сдачи жилого дома, срок исполнения по данному мероприятию 2017 год</t>
  </si>
  <si>
    <t>организация временных рабочих мест по безработным гражданам и трудоустройству несовершеннолетних</t>
  </si>
  <si>
    <t>заключено 37 договоров с несовершеннолетними в возрасте от 14 до 18 лет. Экономия в результате нарушения договоров 2 несовершеннолетних граждан</t>
  </si>
  <si>
    <t>Обеспечение надлежащего уровня эксплуатации муниципального имущества</t>
  </si>
  <si>
    <t>По состоянию на 31.12.2016 года площадь объектов муниципальной собственности сельского поселения составляет 1824,78 (11,709 руб. стоим. 1м2/мес)</t>
  </si>
  <si>
    <t>Перечисление взносов для проведения капитального ремонта общего имущества в многоквартирных домах сельского поселения</t>
  </si>
  <si>
    <t>«Развитие муниципальной службы в сельском поселении Сорум на 2014-2016 годы»</t>
  </si>
  <si>
    <t>Создание условий для развития и совершенствования муниципальной службы</t>
  </si>
  <si>
    <t>мероприятие предусмотренные МП на год исполнены в полном объеме</t>
  </si>
  <si>
    <t>Повышение квалификации муниципальных служащих с получением свидетельства государственного образца</t>
  </si>
  <si>
    <t>Проведение диспансеризации муниципальных служащих</t>
  </si>
  <si>
    <t>Отчет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</si>
  <si>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</si>
  <si>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2016 год, тыс. рублей</t>
  </si>
  <si>
    <t>Фактические объемы бюджетных ассигнований на реализацию муниципальной программы 
за 2016 год,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</si>
  <si>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</si>
  <si>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</si>
  <si>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</si>
  <si>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</si>
  <si>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</si>
  <si>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</si>
  <si>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</si>
  <si>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о ходе выполнения муниципальных программ сельского поселения Белоярского района за 2016 год</t>
  </si>
  <si>
    <t>о достижении целевых показателей о реализации муниципальных программ сельского поселения в границах                                     Белоярского района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</si>
</sst>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0.5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16" fontId="4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top" wrapText="1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tabSelected="1" zoomScale="89" zoomScaleNormal="89" workbookViewId="0">
      <selection activeCell="B12" sqref="B12"/>
    </sheetView>
  </sheetViews>
  <sheetFormatPr defaultRowHeight="15" x14ac:dyDescent="0.25"/>
  <cols>
    <col min="1" max="1" width="6" bestFit="1" customWidth="1"/>
    <col min="2" max="2" width="37.5703125" customWidth="1"/>
    <col min="3" max="3" width="9.7109375" customWidth="1"/>
    <col min="4" max="4" width="10.140625" bestFit="1" customWidth="1"/>
    <col min="7" max="8" width="10.140625" bestFit="1" customWidth="1"/>
    <col min="15" max="15" width="51.85546875" customWidth="1"/>
    <col min="16" max="143" width="9.140625" style="60"/>
  </cols>
  <sheetData>
    <row r="1" spans="1:143" ht="18.75" x14ac:dyDescent="0.25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43" ht="18.75" x14ac:dyDescent="0.25">
      <c r="A2" s="51" t="s">
        <v>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43" x14ac:dyDescent="0.25">
      <c r="A3" s="52"/>
      <c r="B3" s="53"/>
      <c r="C3" s="54"/>
      <c r="D3" s="54"/>
      <c r="E3" s="53"/>
      <c r="F3" s="53"/>
      <c r="G3" s="53"/>
      <c r="H3" s="53"/>
      <c r="I3" s="53"/>
      <c r="J3" s="53"/>
      <c r="K3" s="53"/>
      <c r="L3" s="53"/>
      <c r="M3" s="53"/>
      <c r="N3" s="53"/>
      <c r="O3" s="55"/>
    </row>
    <row r="4" spans="1:143" ht="63" customHeight="1" x14ac:dyDescent="0.25">
      <c r="A4" s="14" t="s">
        <v>28</v>
      </c>
      <c r="B4" s="14" t="s">
        <v>64</v>
      </c>
      <c r="C4" s="14" t="s">
        <v>65</v>
      </c>
      <c r="D4" s="14"/>
      <c r="E4" s="14"/>
      <c r="F4" s="14"/>
      <c r="G4" s="14" t="s">
        <v>66</v>
      </c>
      <c r="H4" s="14"/>
      <c r="I4" s="14"/>
      <c r="J4" s="14"/>
      <c r="K4" s="14" t="s">
        <v>67</v>
      </c>
      <c r="L4" s="14"/>
      <c r="M4" s="14"/>
      <c r="N4" s="14"/>
      <c r="O4" s="14" t="s">
        <v>68</v>
      </c>
    </row>
    <row r="5" spans="1:143" ht="23.25" customHeight="1" x14ac:dyDescent="0.25">
      <c r="A5" s="14"/>
      <c r="B5" s="14"/>
      <c r="C5" s="14" t="s">
        <v>69</v>
      </c>
      <c r="D5" s="14" t="s">
        <v>70</v>
      </c>
      <c r="E5" s="14"/>
      <c r="F5" s="14"/>
      <c r="G5" s="14" t="s">
        <v>69</v>
      </c>
      <c r="H5" s="14" t="s">
        <v>70</v>
      </c>
      <c r="I5" s="14"/>
      <c r="J5" s="14"/>
      <c r="K5" s="14" t="s">
        <v>69</v>
      </c>
      <c r="L5" s="14" t="s">
        <v>70</v>
      </c>
      <c r="M5" s="14"/>
      <c r="N5" s="14"/>
      <c r="O5" s="56"/>
    </row>
    <row r="6" spans="1:143" ht="54" x14ac:dyDescent="0.25">
      <c r="A6" s="14"/>
      <c r="B6" s="14"/>
      <c r="C6" s="14"/>
      <c r="D6" s="7" t="s">
        <v>71</v>
      </c>
      <c r="E6" s="7" t="s">
        <v>72</v>
      </c>
      <c r="F6" s="7" t="s">
        <v>73</v>
      </c>
      <c r="G6" s="14"/>
      <c r="H6" s="7" t="s">
        <v>71</v>
      </c>
      <c r="I6" s="7" t="s">
        <v>72</v>
      </c>
      <c r="J6" s="7" t="s">
        <v>73</v>
      </c>
      <c r="K6" s="14"/>
      <c r="L6" s="7" t="s">
        <v>71</v>
      </c>
      <c r="M6" s="7" t="s">
        <v>72</v>
      </c>
      <c r="N6" s="7" t="s">
        <v>73</v>
      </c>
      <c r="O6" s="56"/>
    </row>
    <row r="7" spans="1:143" s="23" customFormat="1" ht="13.5" x14ac:dyDescent="0.25">
      <c r="A7" s="18"/>
      <c r="B7" s="19" t="s">
        <v>36</v>
      </c>
      <c r="C7" s="20">
        <f t="shared" ref="C7:J7" si="0">C8+C12+C22</f>
        <v>6350.1620000000003</v>
      </c>
      <c r="D7" s="20">
        <f t="shared" si="0"/>
        <v>6350.1620000000003</v>
      </c>
      <c r="E7" s="20">
        <f t="shared" si="0"/>
        <v>0</v>
      </c>
      <c r="F7" s="20">
        <f t="shared" si="0"/>
        <v>0</v>
      </c>
      <c r="G7" s="20">
        <f t="shared" si="0"/>
        <v>3635.5843</v>
      </c>
      <c r="H7" s="20">
        <f t="shared" si="0"/>
        <v>3635.5843</v>
      </c>
      <c r="I7" s="20">
        <f t="shared" si="0"/>
        <v>0</v>
      </c>
      <c r="J7" s="20">
        <f t="shared" si="0"/>
        <v>0</v>
      </c>
      <c r="K7" s="21">
        <f>IFERROR(G7/C7*100,"-")</f>
        <v>57.251835464984993</v>
      </c>
      <c r="L7" s="21">
        <f>IFERROR(H7/D7*100,"-")</f>
        <v>57.251835464984993</v>
      </c>
      <c r="M7" s="21" t="str">
        <f>IFERROR(I7/E7*100,"-")</f>
        <v>-</v>
      </c>
      <c r="N7" s="21" t="str">
        <f>IFERROR(J7/F7*100,"-")</f>
        <v>-</v>
      </c>
      <c r="O7" s="22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</row>
    <row r="8" spans="1:143" s="28" customFormat="1" ht="81" x14ac:dyDescent="0.25">
      <c r="A8" s="24">
        <v>1</v>
      </c>
      <c r="B8" s="25" t="s">
        <v>37</v>
      </c>
      <c r="C8" s="26">
        <f>SUM(D8:F8)</f>
        <v>70</v>
      </c>
      <c r="D8" s="26">
        <f>SUM(D9:D10)</f>
        <v>70</v>
      </c>
      <c r="E8" s="26">
        <f>SUM(E9:E10)</f>
        <v>0</v>
      </c>
      <c r="F8" s="26">
        <f>SUM(F9:F10)</f>
        <v>0</v>
      </c>
      <c r="G8" s="26">
        <f>SUM(H8:J8)</f>
        <v>70</v>
      </c>
      <c r="H8" s="26">
        <f>SUM(H9:H10)</f>
        <v>70</v>
      </c>
      <c r="I8" s="26">
        <f>SUM(I9:I10)</f>
        <v>0</v>
      </c>
      <c r="J8" s="26">
        <f>SUM(J9:J10)</f>
        <v>0</v>
      </c>
      <c r="K8" s="27">
        <f>IFERROR(G8/C8*100,"-")</f>
        <v>100</v>
      </c>
      <c r="L8" s="27">
        <f>IFERROR(H8/D8*100,"-")</f>
        <v>100</v>
      </c>
      <c r="M8" s="27" t="str">
        <f>IFERROR(I8/E8*100,"-")</f>
        <v>-</v>
      </c>
      <c r="N8" s="27" t="str">
        <f>IFERROR(J8/F8*100,"-")</f>
        <v>-</v>
      </c>
      <c r="O8" s="25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</row>
    <row r="9" spans="1:143" s="32" customFormat="1" ht="72.75" customHeight="1" x14ac:dyDescent="0.25">
      <c r="A9" s="29"/>
      <c r="B9" s="30" t="s">
        <v>38</v>
      </c>
      <c r="C9" s="31">
        <f>SUM(D9:F9)</f>
        <v>68.5</v>
      </c>
      <c r="D9" s="31">
        <v>68.5</v>
      </c>
      <c r="E9" s="31">
        <v>0</v>
      </c>
      <c r="F9" s="31">
        <v>0</v>
      </c>
      <c r="G9" s="31">
        <f>SUM(H9:J9)</f>
        <v>68.5</v>
      </c>
      <c r="H9" s="31">
        <v>68.5</v>
      </c>
      <c r="I9" s="31">
        <v>0</v>
      </c>
      <c r="J9" s="31">
        <v>0</v>
      </c>
      <c r="K9" s="31">
        <f>IFERROR(G9/C9*100,"-")</f>
        <v>100</v>
      </c>
      <c r="L9" s="31">
        <f>IFERROR(H9/D9*100,"-")</f>
        <v>100</v>
      </c>
      <c r="M9" s="31" t="str">
        <f>IFERROR(I9/E9*100,"-")</f>
        <v>-</v>
      </c>
      <c r="N9" s="31" t="str">
        <f>IFERROR(J9/F9*100,"-")</f>
        <v>-</v>
      </c>
      <c r="O9" s="30" t="s">
        <v>39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</row>
    <row r="10" spans="1:143" s="32" customFormat="1" ht="54" x14ac:dyDescent="0.25">
      <c r="A10" s="33"/>
      <c r="B10" s="30" t="s">
        <v>40</v>
      </c>
      <c r="C10" s="31">
        <f>SUM(D10:F10)</f>
        <v>1.5</v>
      </c>
      <c r="D10" s="31">
        <f>SUM(D11:D11)</f>
        <v>1.5</v>
      </c>
      <c r="E10" s="31">
        <f>SUM(E11:E11)</f>
        <v>0</v>
      </c>
      <c r="F10" s="31">
        <f>SUM(F11:F11)</f>
        <v>0</v>
      </c>
      <c r="G10" s="31">
        <f>SUM(H10:J10)</f>
        <v>1.5</v>
      </c>
      <c r="H10" s="31">
        <f>SUM(H11:H11)</f>
        <v>1.5</v>
      </c>
      <c r="I10" s="31">
        <f>SUM(I11:I11)</f>
        <v>0</v>
      </c>
      <c r="J10" s="31">
        <f>SUM(J11:J11)</f>
        <v>0</v>
      </c>
      <c r="K10" s="31">
        <f>IFERROR(G10/C10*100,"-")</f>
        <v>100</v>
      </c>
      <c r="L10" s="31">
        <f>IFERROR(H10/D10*100,"-")</f>
        <v>100</v>
      </c>
      <c r="M10" s="31" t="str">
        <f>IFERROR(I10/E10*100,"-")</f>
        <v>-</v>
      </c>
      <c r="N10" s="31" t="str">
        <f>IFERROR(J10/F10*100,"-")</f>
        <v>-</v>
      </c>
      <c r="O10" s="30" t="s">
        <v>41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</row>
    <row r="11" spans="1:143" s="40" customFormat="1" ht="27" x14ac:dyDescent="0.25">
      <c r="A11" s="34"/>
      <c r="B11" s="57" t="s">
        <v>42</v>
      </c>
      <c r="C11" s="35">
        <f>SUM(D11:F11)</f>
        <v>1.5</v>
      </c>
      <c r="D11" s="36">
        <v>1.5</v>
      </c>
      <c r="E11" s="36">
        <v>0</v>
      </c>
      <c r="F11" s="36">
        <v>0</v>
      </c>
      <c r="G11" s="37">
        <f>SUM(H11:J11)</f>
        <v>1.5</v>
      </c>
      <c r="H11" s="36">
        <v>1.5</v>
      </c>
      <c r="I11" s="36">
        <v>0</v>
      </c>
      <c r="J11" s="36">
        <v>0</v>
      </c>
      <c r="K11" s="38">
        <f>IFERROR(G11/C11*100,"-")</f>
        <v>100</v>
      </c>
      <c r="L11" s="38">
        <f>IFERROR(H11/D11*100,"-")</f>
        <v>100</v>
      </c>
      <c r="M11" s="38" t="str">
        <f>IFERROR(I11/E11*100,"-")</f>
        <v>-</v>
      </c>
      <c r="N11" s="38" t="str">
        <f>IFERROR(J11/F11*100,"-")</f>
        <v>-</v>
      </c>
      <c r="O11" s="39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</row>
    <row r="12" spans="1:143" s="28" customFormat="1" ht="74.25" customHeight="1" x14ac:dyDescent="0.25">
      <c r="A12" s="24">
        <v>2</v>
      </c>
      <c r="B12" s="25" t="s">
        <v>12</v>
      </c>
      <c r="C12" s="26">
        <f>SUM(D12:F12)</f>
        <v>6241.7120000000004</v>
      </c>
      <c r="D12" s="26">
        <f>D13+D15+D20</f>
        <v>6241.7120000000004</v>
      </c>
      <c r="E12" s="26">
        <f>E13+E15+E20</f>
        <v>0</v>
      </c>
      <c r="F12" s="26">
        <f>F13+F15+F20</f>
        <v>0</v>
      </c>
      <c r="G12" s="26">
        <f>SUM(H12:J12)</f>
        <v>3527.1343000000002</v>
      </c>
      <c r="H12" s="26">
        <f>H13+H15+H20+0.1</f>
        <v>3527.1343000000002</v>
      </c>
      <c r="I12" s="26">
        <f>I13+I15+I20</f>
        <v>0</v>
      </c>
      <c r="J12" s="26">
        <f>J13+J15+J20</f>
        <v>0</v>
      </c>
      <c r="K12" s="27">
        <f>IFERROR(G12/C12*100,"-")</f>
        <v>56.509084366596852</v>
      </c>
      <c r="L12" s="27">
        <f>IFERROR(H12/D12*100,"-")</f>
        <v>56.509084366596852</v>
      </c>
      <c r="M12" s="27" t="str">
        <f>IFERROR(I12/E12*100,"-")</f>
        <v>-</v>
      </c>
      <c r="N12" s="27" t="str">
        <f>IFERROR(J12/F12*100,"-")</f>
        <v>-</v>
      </c>
      <c r="O12" s="25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</row>
    <row r="13" spans="1:143" s="32" customFormat="1" ht="40.5" x14ac:dyDescent="0.25">
      <c r="A13" s="41"/>
      <c r="B13" s="30" t="s">
        <v>43</v>
      </c>
      <c r="C13" s="42">
        <f>SUM(D13:F13)</f>
        <v>25</v>
      </c>
      <c r="D13" s="42">
        <f>D14</f>
        <v>25</v>
      </c>
      <c r="E13" s="42">
        <f>E14</f>
        <v>0</v>
      </c>
      <c r="F13" s="42">
        <f>F14</f>
        <v>0</v>
      </c>
      <c r="G13" s="42">
        <f>SUM(H13:J13)</f>
        <v>25</v>
      </c>
      <c r="H13" s="42">
        <f>H14</f>
        <v>25</v>
      </c>
      <c r="I13" s="42">
        <f>I14</f>
        <v>0</v>
      </c>
      <c r="J13" s="42">
        <f>J14</f>
        <v>0</v>
      </c>
      <c r="K13" s="31">
        <f>IFERROR(G13/C13*100,"-")</f>
        <v>100</v>
      </c>
      <c r="L13" s="31">
        <f>IFERROR(H13/D13*100,"-")</f>
        <v>100</v>
      </c>
      <c r="M13" s="31" t="str">
        <f>IFERROR(I13/E13*100,"-")</f>
        <v>-</v>
      </c>
      <c r="N13" s="31" t="str">
        <f>IFERROR(J13/F13*100,"-")</f>
        <v>-</v>
      </c>
      <c r="O13" s="43" t="s">
        <v>44</v>
      </c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</row>
    <row r="14" spans="1:143" s="40" customFormat="1" ht="54" x14ac:dyDescent="0.25">
      <c r="A14" s="34"/>
      <c r="B14" s="58" t="s">
        <v>45</v>
      </c>
      <c r="C14" s="37">
        <f>SUM(D14:F14)</f>
        <v>25</v>
      </c>
      <c r="D14" s="36">
        <v>25</v>
      </c>
      <c r="E14" s="36">
        <v>0</v>
      </c>
      <c r="F14" s="36">
        <v>0</v>
      </c>
      <c r="G14" s="37">
        <f>SUM(H14:J14)</f>
        <v>25</v>
      </c>
      <c r="H14" s="36">
        <v>25</v>
      </c>
      <c r="I14" s="36">
        <v>0</v>
      </c>
      <c r="J14" s="36">
        <v>0</v>
      </c>
      <c r="K14" s="38">
        <f>IFERROR(G14/C14*100,"-")</f>
        <v>100</v>
      </c>
      <c r="L14" s="38">
        <f>IFERROR(H14/D14*100,"-")</f>
        <v>100</v>
      </c>
      <c r="M14" s="38" t="str">
        <f>IFERROR(I14/E14*100,"-")</f>
        <v>-</v>
      </c>
      <c r="N14" s="38" t="str">
        <f>IFERROR(J14/F14*100,"-")</f>
        <v>-</v>
      </c>
      <c r="O14" s="39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</row>
    <row r="15" spans="1:143" s="32" customFormat="1" ht="27" customHeight="1" x14ac:dyDescent="0.25">
      <c r="A15" s="33"/>
      <c r="B15" s="30" t="s">
        <v>46</v>
      </c>
      <c r="C15" s="42">
        <f>SUM(D15:F15)</f>
        <v>5960.3120000000008</v>
      </c>
      <c r="D15" s="31">
        <f>SUM(D16:D19)</f>
        <v>5960.3120000000008</v>
      </c>
      <c r="E15" s="31">
        <f>SUM(E16:E18)</f>
        <v>0</v>
      </c>
      <c r="F15" s="31">
        <f>SUM(F16:F18)</f>
        <v>0</v>
      </c>
      <c r="G15" s="42">
        <f>SUM(H15:J15)</f>
        <v>3245.6343000000002</v>
      </c>
      <c r="H15" s="31">
        <f>SUM(H16:H19)</f>
        <v>3245.6343000000002</v>
      </c>
      <c r="I15" s="31">
        <f>SUM(I16:I18)</f>
        <v>0</v>
      </c>
      <c r="J15" s="31">
        <f>SUM(J16:J18)</f>
        <v>0</v>
      </c>
      <c r="K15" s="31">
        <f>IFERROR(G15/C15*100,"-")</f>
        <v>54.454100724928487</v>
      </c>
      <c r="L15" s="31">
        <f>IFERROR(H15/D15*100,"-")</f>
        <v>54.454100724928487</v>
      </c>
      <c r="M15" s="31" t="str">
        <f>IFERROR(I15/E15*100,"-")</f>
        <v>-</v>
      </c>
      <c r="N15" s="31" t="str">
        <f>IFERROR(J15/F15*100,"-")</f>
        <v>-</v>
      </c>
      <c r="O15" s="30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</row>
    <row r="16" spans="1:143" s="40" customFormat="1" ht="62.25" customHeight="1" x14ac:dyDescent="0.25">
      <c r="A16" s="34"/>
      <c r="B16" s="44" t="s">
        <v>47</v>
      </c>
      <c r="C16" s="37">
        <f>SUM(D16:F16)</f>
        <v>471</v>
      </c>
      <c r="D16" s="36">
        <v>471</v>
      </c>
      <c r="E16" s="36">
        <v>0</v>
      </c>
      <c r="F16" s="36">
        <v>0</v>
      </c>
      <c r="G16" s="37">
        <f>SUM(H16:J16)</f>
        <v>353.82</v>
      </c>
      <c r="H16" s="36">
        <v>353.82</v>
      </c>
      <c r="I16" s="36">
        <v>0</v>
      </c>
      <c r="J16" s="36">
        <v>0</v>
      </c>
      <c r="K16" s="38">
        <f>IFERROR(G16/C16*100,"-")</f>
        <v>75.121019108280251</v>
      </c>
      <c r="L16" s="38">
        <f>IFERROR(H16/D16*100,"-")</f>
        <v>75.121019108280251</v>
      </c>
      <c r="M16" s="38" t="str">
        <f>IFERROR(I16/E16*100,"-")</f>
        <v>-</v>
      </c>
      <c r="N16" s="38" t="str">
        <f>IFERROR(J16/F16*100,"-")</f>
        <v>-</v>
      </c>
      <c r="O16" s="39" t="s">
        <v>48</v>
      </c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</row>
    <row r="17" spans="1:143" s="40" customFormat="1" ht="27" x14ac:dyDescent="0.25">
      <c r="A17" s="34"/>
      <c r="B17" s="44" t="s">
        <v>49</v>
      </c>
      <c r="C17" s="37">
        <f>SUM(D17:F17)</f>
        <v>178.16200000000001</v>
      </c>
      <c r="D17" s="36">
        <v>178.16200000000001</v>
      </c>
      <c r="E17" s="36">
        <v>0</v>
      </c>
      <c r="F17" s="36">
        <v>0</v>
      </c>
      <c r="G17" s="37">
        <f>SUM(H17:J17)</f>
        <v>178.16229999999999</v>
      </c>
      <c r="H17" s="36">
        <v>178.16229999999999</v>
      </c>
      <c r="I17" s="36">
        <v>0</v>
      </c>
      <c r="J17" s="36">
        <v>0</v>
      </c>
      <c r="K17" s="38">
        <f>IFERROR(G17/C17*100,"-")</f>
        <v>100.0001683860756</v>
      </c>
      <c r="L17" s="38">
        <f>IFERROR(H17/D17*100,"-")</f>
        <v>100.0001683860756</v>
      </c>
      <c r="M17" s="38" t="str">
        <f>IFERROR(I17/E17*100,"-")</f>
        <v>-</v>
      </c>
      <c r="N17" s="38" t="str">
        <f>IFERROR(J17/F17*100,"-")</f>
        <v>-</v>
      </c>
      <c r="O17" s="39" t="s">
        <v>50</v>
      </c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</row>
    <row r="18" spans="1:143" s="40" customFormat="1" ht="67.5" x14ac:dyDescent="0.25">
      <c r="A18" s="34"/>
      <c r="B18" s="45" t="s">
        <v>51</v>
      </c>
      <c r="C18" s="37">
        <f>SUM(D18:F18)</f>
        <v>5080.6760000000004</v>
      </c>
      <c r="D18" s="36">
        <v>5080.6760000000004</v>
      </c>
      <c r="E18" s="36">
        <v>0</v>
      </c>
      <c r="F18" s="36">
        <v>0</v>
      </c>
      <c r="G18" s="37">
        <f>SUM(H18:J18)</f>
        <v>2486.047</v>
      </c>
      <c r="H18" s="36">
        <v>2486.047</v>
      </c>
      <c r="I18" s="36">
        <v>0</v>
      </c>
      <c r="J18" s="36">
        <v>0</v>
      </c>
      <c r="K18" s="38">
        <f>IFERROR(G18/C18*100,"-")</f>
        <v>48.931421724195758</v>
      </c>
      <c r="L18" s="38">
        <f>IFERROR(H18/D18*100,"-")</f>
        <v>48.931421724195758</v>
      </c>
      <c r="M18" s="38" t="str">
        <f>IFERROR(I18/E18*100,"-")</f>
        <v>-</v>
      </c>
      <c r="N18" s="38" t="str">
        <f>IFERROR(J18/F18*100,"-")</f>
        <v>-</v>
      </c>
      <c r="O18" s="39" t="s">
        <v>52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</row>
    <row r="19" spans="1:143" s="40" customFormat="1" ht="40.5" x14ac:dyDescent="0.25">
      <c r="A19" s="34"/>
      <c r="B19" s="59" t="s">
        <v>53</v>
      </c>
      <c r="C19" s="37">
        <f>SUM(D19:F19)</f>
        <v>230.47399999999999</v>
      </c>
      <c r="D19" s="36">
        <v>230.47399999999999</v>
      </c>
      <c r="E19" s="36">
        <v>0</v>
      </c>
      <c r="F19" s="36">
        <v>0</v>
      </c>
      <c r="G19" s="37">
        <f>SUM(H19:J19)</f>
        <v>227.60499999999999</v>
      </c>
      <c r="H19" s="36">
        <v>227.60499999999999</v>
      </c>
      <c r="I19" s="36">
        <v>0</v>
      </c>
      <c r="J19" s="36">
        <v>0</v>
      </c>
      <c r="K19" s="38">
        <f>IFERROR(G19/C19*100,"-")</f>
        <v>98.755174119423444</v>
      </c>
      <c r="L19" s="38">
        <f>IFERROR(H19/D19*100,"-")</f>
        <v>98.755174119423444</v>
      </c>
      <c r="M19" s="38" t="str">
        <f>IFERROR(I19/E19*100,"-")</f>
        <v>-</v>
      </c>
      <c r="N19" s="38" t="str">
        <f>IFERROR(J19/F19*100,"-")</f>
        <v>-</v>
      </c>
      <c r="O19" s="39" t="s">
        <v>54</v>
      </c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</row>
    <row r="20" spans="1:143" s="32" customFormat="1" ht="27.75" customHeight="1" x14ac:dyDescent="0.25">
      <c r="A20" s="33"/>
      <c r="B20" s="46" t="s">
        <v>55</v>
      </c>
      <c r="C20" s="42">
        <f>D20+E20+F20</f>
        <v>256.39999999999998</v>
      </c>
      <c r="D20" s="31">
        <f>D21</f>
        <v>256.39999999999998</v>
      </c>
      <c r="E20" s="31">
        <f>E21</f>
        <v>0</v>
      </c>
      <c r="F20" s="31">
        <f>F21</f>
        <v>0</v>
      </c>
      <c r="G20" s="42">
        <f>SUM(H20:J20)</f>
        <v>256.39999999999998</v>
      </c>
      <c r="H20" s="31">
        <f>H21</f>
        <v>256.39999999999998</v>
      </c>
      <c r="I20" s="31">
        <f>I21</f>
        <v>0</v>
      </c>
      <c r="J20" s="31">
        <f>J21</f>
        <v>0</v>
      </c>
      <c r="K20" s="31">
        <f>IFERROR(G20/C20*100,"-")</f>
        <v>100</v>
      </c>
      <c r="L20" s="31">
        <f>IFERROR(H20/D20*100,"-")</f>
        <v>100</v>
      </c>
      <c r="M20" s="31" t="str">
        <f>IFERROR(I20/E20*100,"-")</f>
        <v>-</v>
      </c>
      <c r="N20" s="31" t="str">
        <f>IFERROR(J20/F20*100,"-")</f>
        <v>-</v>
      </c>
      <c r="O20" s="63" t="s">
        <v>56</v>
      </c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</row>
    <row r="21" spans="1:143" s="40" customFormat="1" ht="54" x14ac:dyDescent="0.25">
      <c r="A21" s="34"/>
      <c r="B21" s="58" t="s">
        <v>57</v>
      </c>
      <c r="C21" s="37">
        <f>D21+E21+F21</f>
        <v>256.39999999999998</v>
      </c>
      <c r="D21" s="36">
        <v>256.39999999999998</v>
      </c>
      <c r="E21" s="36">
        <v>0</v>
      </c>
      <c r="F21" s="36">
        <f>F22</f>
        <v>0</v>
      </c>
      <c r="G21" s="37">
        <f>SUM(H21:J21)</f>
        <v>256.39999999999998</v>
      </c>
      <c r="H21" s="36">
        <v>256.39999999999998</v>
      </c>
      <c r="I21" s="36">
        <v>0</v>
      </c>
      <c r="J21" s="36">
        <v>0</v>
      </c>
      <c r="K21" s="38">
        <f>IFERROR(G21/C21*100,"-")</f>
        <v>100</v>
      </c>
      <c r="L21" s="38">
        <f>IFERROR(H21/D21*100,"-")</f>
        <v>100</v>
      </c>
      <c r="M21" s="38" t="str">
        <f>IFERROR(I21/E21*100,"-")</f>
        <v>-</v>
      </c>
      <c r="N21" s="38" t="str">
        <f>IFERROR(J21/F21*100,"-")</f>
        <v>-</v>
      </c>
      <c r="O21" s="63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</row>
    <row r="22" spans="1:143" s="28" customFormat="1" ht="42" customHeight="1" x14ac:dyDescent="0.25">
      <c r="A22" s="24">
        <v>3</v>
      </c>
      <c r="B22" s="25" t="s">
        <v>58</v>
      </c>
      <c r="C22" s="26">
        <f>SUM(D22:F22)</f>
        <v>38.450000000000003</v>
      </c>
      <c r="D22" s="26">
        <f>D23</f>
        <v>38.450000000000003</v>
      </c>
      <c r="E22" s="26">
        <f>E23</f>
        <v>0</v>
      </c>
      <c r="F22" s="26">
        <f>F23</f>
        <v>0</v>
      </c>
      <c r="G22" s="26">
        <f>SUM(H22:J22)</f>
        <v>38.450000000000003</v>
      </c>
      <c r="H22" s="26">
        <f>H23</f>
        <v>38.450000000000003</v>
      </c>
      <c r="I22" s="26">
        <f>I23</f>
        <v>0</v>
      </c>
      <c r="J22" s="26">
        <f>J23</f>
        <v>0</v>
      </c>
      <c r="K22" s="27">
        <f>IFERROR(G22/C22*100,"-")</f>
        <v>100</v>
      </c>
      <c r="L22" s="27">
        <f>IFERROR(H22/D22*100,"-")</f>
        <v>100</v>
      </c>
      <c r="M22" s="27" t="str">
        <f>IFERROR(I22/E22*100,"-")</f>
        <v>-</v>
      </c>
      <c r="N22" s="27" t="str">
        <f>IFERROR(J22/F22*100,"-")</f>
        <v>-</v>
      </c>
      <c r="O22" s="25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</row>
    <row r="23" spans="1:143" s="32" customFormat="1" ht="40.5" x14ac:dyDescent="0.25">
      <c r="A23" s="47"/>
      <c r="B23" s="30" t="s">
        <v>59</v>
      </c>
      <c r="C23" s="48">
        <f>SUM(D23:F23)</f>
        <v>38.450000000000003</v>
      </c>
      <c r="D23" s="49">
        <f>SUM(D24:D25)</f>
        <v>38.450000000000003</v>
      </c>
      <c r="E23" s="49">
        <f>SUM(E24:E25)</f>
        <v>0</v>
      </c>
      <c r="F23" s="49">
        <f>SUM(F24:F25)</f>
        <v>0</v>
      </c>
      <c r="G23" s="48">
        <f>SUM(H23:J23)</f>
        <v>38.450000000000003</v>
      </c>
      <c r="H23" s="49">
        <f>SUM(H24:H25)</f>
        <v>38.450000000000003</v>
      </c>
      <c r="I23" s="49">
        <f>SUM(I24:I25)</f>
        <v>0</v>
      </c>
      <c r="J23" s="49">
        <f>SUM(J24:J25)</f>
        <v>0</v>
      </c>
      <c r="K23" s="31">
        <f>IFERROR(G23/C23*100,"-")</f>
        <v>100</v>
      </c>
      <c r="L23" s="31">
        <f>IFERROR(H23/D23*100,"-")</f>
        <v>100</v>
      </c>
      <c r="M23" s="31" t="str">
        <f>IFERROR(I23/E23*100,"-")</f>
        <v>-</v>
      </c>
      <c r="N23" s="31" t="str">
        <f>IFERROR(J23/F23*100,"-")</f>
        <v>-</v>
      </c>
      <c r="O23" s="30" t="s">
        <v>60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</row>
    <row r="24" spans="1:143" s="23" customFormat="1" ht="40.5" x14ac:dyDescent="0.25">
      <c r="A24" s="22"/>
      <c r="B24" s="58" t="s">
        <v>61</v>
      </c>
      <c r="C24" s="50">
        <f>SUM(D24:F24)</f>
        <v>15.31</v>
      </c>
      <c r="D24" s="38">
        <v>15.31</v>
      </c>
      <c r="E24" s="38">
        <v>0</v>
      </c>
      <c r="F24" s="38">
        <v>0</v>
      </c>
      <c r="G24" s="50">
        <f>SUM(H24:J24)</f>
        <v>15.31</v>
      </c>
      <c r="H24" s="38">
        <v>15.31</v>
      </c>
      <c r="I24" s="38">
        <v>0</v>
      </c>
      <c r="J24" s="38">
        <v>0</v>
      </c>
      <c r="K24" s="38">
        <f>IFERROR(G24/C24*100,"-")</f>
        <v>100</v>
      </c>
      <c r="L24" s="38">
        <f>IFERROR(H24/D24*100,"-")</f>
        <v>100</v>
      </c>
      <c r="M24" s="38" t="str">
        <f>IFERROR(I24/E24*100,"-")</f>
        <v>-</v>
      </c>
      <c r="N24" s="38" t="str">
        <f>IFERROR(J24/F24*100,"-")</f>
        <v>-</v>
      </c>
      <c r="O24" s="39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</row>
    <row r="25" spans="1:143" s="23" customFormat="1" ht="27" x14ac:dyDescent="0.25">
      <c r="A25" s="22"/>
      <c r="B25" s="58" t="s">
        <v>62</v>
      </c>
      <c r="C25" s="50">
        <f>SUM(D25:F25)</f>
        <v>23.14</v>
      </c>
      <c r="D25" s="38">
        <v>23.14</v>
      </c>
      <c r="E25" s="38">
        <v>0</v>
      </c>
      <c r="F25" s="38">
        <v>0</v>
      </c>
      <c r="G25" s="50">
        <f>SUM(H25:J25)</f>
        <v>23.14</v>
      </c>
      <c r="H25" s="38">
        <v>23.14</v>
      </c>
      <c r="I25" s="38">
        <v>0</v>
      </c>
      <c r="J25" s="38">
        <v>0</v>
      </c>
      <c r="K25" s="38">
        <f>IFERROR(G25/C25*100,"-")</f>
        <v>100</v>
      </c>
      <c r="L25" s="38">
        <f>IFERROR(H25/D25*100,"-")</f>
        <v>100</v>
      </c>
      <c r="M25" s="38" t="str">
        <f>IFERROR(I25/E25*100,"-")</f>
        <v>-</v>
      </c>
      <c r="N25" s="38" t="str">
        <f>IFERROR(J25/F25*100,"-")</f>
        <v>-</v>
      </c>
      <c r="O25" s="39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</row>
  </sheetData>
  <mergeCells count="15">
    <mergeCell ref="O4:O6"/>
    <mergeCell ref="C5:C6"/>
    <mergeCell ref="D5:F5"/>
    <mergeCell ref="G5:G6"/>
    <mergeCell ref="H5:J5"/>
    <mergeCell ref="K5:K6"/>
    <mergeCell ref="L5:N5"/>
    <mergeCell ref="O20:O21"/>
    <mergeCell ref="A1:O1"/>
    <mergeCell ref="A2:O2"/>
    <mergeCell ref="A4:A6"/>
    <mergeCell ref="B4:B6"/>
    <mergeCell ref="C4:F4"/>
    <mergeCell ref="G4:J4"/>
    <mergeCell ref="K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4" sqref="B14"/>
    </sheetView>
  </sheetViews>
  <sheetFormatPr defaultRowHeight="15" x14ac:dyDescent="0.25"/>
  <cols>
    <col min="1" max="1" width="6" bestFit="1" customWidth="1"/>
    <col min="2" max="2" width="53" bestFit="1" customWidth="1"/>
    <col min="3" max="3" width="6.140625" customWidth="1"/>
    <col min="4" max="7" width="11.42578125" customWidth="1"/>
    <col min="8" max="8" width="19.42578125" customWidth="1"/>
  </cols>
  <sheetData>
    <row r="1" spans="1:9" ht="15.75" x14ac:dyDescent="0.25">
      <c r="A1" s="11" t="s">
        <v>27</v>
      </c>
      <c r="B1" s="11"/>
      <c r="C1" s="11"/>
      <c r="D1" s="11"/>
      <c r="E1" s="11"/>
      <c r="F1" s="11"/>
      <c r="G1" s="11"/>
      <c r="H1" s="11"/>
    </row>
    <row r="2" spans="1:9" ht="51.75" customHeight="1" x14ac:dyDescent="0.25">
      <c r="A2" s="12" t="s">
        <v>75</v>
      </c>
      <c r="B2" s="12"/>
      <c r="C2" s="12"/>
      <c r="D2" s="12"/>
      <c r="E2" s="12"/>
      <c r="F2" s="12"/>
      <c r="G2" s="12"/>
      <c r="H2" s="12"/>
    </row>
    <row r="3" spans="1:9" x14ac:dyDescent="0.25">
      <c r="A3" s="3"/>
      <c r="B3" s="3"/>
      <c r="C3" s="3"/>
      <c r="D3" s="3"/>
      <c r="E3" s="3"/>
      <c r="F3" s="3"/>
      <c r="G3" s="3"/>
      <c r="H3" s="13"/>
    </row>
    <row r="4" spans="1:9" x14ac:dyDescent="0.25">
      <c r="A4" s="14" t="s">
        <v>28</v>
      </c>
      <c r="B4" s="14" t="s">
        <v>29</v>
      </c>
      <c r="C4" s="14" t="s">
        <v>30</v>
      </c>
      <c r="D4" s="14" t="s">
        <v>31</v>
      </c>
      <c r="E4" s="14" t="s">
        <v>32</v>
      </c>
      <c r="F4" s="15" t="s">
        <v>33</v>
      </c>
      <c r="G4" s="15" t="s">
        <v>34</v>
      </c>
      <c r="H4" s="16" t="s">
        <v>35</v>
      </c>
    </row>
    <row r="5" spans="1:9" ht="66" customHeight="1" x14ac:dyDescent="0.25">
      <c r="A5" s="14"/>
      <c r="B5" s="14"/>
      <c r="C5" s="14"/>
      <c r="D5" s="14"/>
      <c r="E5" s="14"/>
      <c r="F5" s="17"/>
      <c r="G5" s="17"/>
      <c r="H5" s="16"/>
    </row>
    <row r="7" spans="1:9" s="3" customFormat="1" ht="32.25" customHeight="1" x14ac:dyDescent="0.25">
      <c r="A7" s="67" t="s">
        <v>0</v>
      </c>
      <c r="B7" s="68"/>
      <c r="C7" s="68"/>
      <c r="D7" s="68"/>
      <c r="E7" s="68"/>
      <c r="F7" s="68"/>
      <c r="G7" s="68"/>
      <c r="H7" s="69"/>
      <c r="I7" s="2"/>
    </row>
    <row r="8" spans="1:9" s="3" customFormat="1" ht="67.5" x14ac:dyDescent="0.25">
      <c r="A8" s="1"/>
      <c r="B8" s="4" t="s">
        <v>1</v>
      </c>
      <c r="C8" s="5" t="s">
        <v>2</v>
      </c>
      <c r="D8" s="5">
        <v>350</v>
      </c>
      <c r="E8" s="5">
        <v>300</v>
      </c>
      <c r="F8" s="5">
        <v>300</v>
      </c>
      <c r="G8" s="6">
        <f>F8/E8</f>
        <v>1</v>
      </c>
      <c r="H8" s="7" t="s">
        <v>3</v>
      </c>
      <c r="I8" s="2"/>
    </row>
    <row r="9" spans="1:9" s="3" customFormat="1" ht="44.25" customHeight="1" x14ac:dyDescent="0.25">
      <c r="A9" s="1"/>
      <c r="B9" s="4" t="s">
        <v>4</v>
      </c>
      <c r="C9" s="5" t="s">
        <v>5</v>
      </c>
      <c r="D9" s="5">
        <v>1</v>
      </c>
      <c r="E9" s="5">
        <v>1</v>
      </c>
      <c r="F9" s="5">
        <v>1</v>
      </c>
      <c r="G9" s="6">
        <f>F9/E9</f>
        <v>1</v>
      </c>
      <c r="H9" s="7" t="s">
        <v>3</v>
      </c>
      <c r="I9" s="2"/>
    </row>
    <row r="10" spans="1:9" s="3" customFormat="1" ht="40.5" x14ac:dyDescent="0.25">
      <c r="A10" s="1"/>
      <c r="B10" s="4" t="s">
        <v>6</v>
      </c>
      <c r="C10" s="5" t="s">
        <v>7</v>
      </c>
      <c r="D10" s="5">
        <v>15</v>
      </c>
      <c r="E10" s="5">
        <v>0</v>
      </c>
      <c r="F10" s="5">
        <v>0</v>
      </c>
      <c r="G10" s="6"/>
      <c r="H10" s="7" t="s">
        <v>3</v>
      </c>
      <c r="I10" s="2"/>
    </row>
    <row r="11" spans="1:9" s="3" customFormat="1" ht="40.5" x14ac:dyDescent="0.25">
      <c r="A11" s="1"/>
      <c r="B11" s="4" t="s">
        <v>8</v>
      </c>
      <c r="C11" s="5" t="s">
        <v>9</v>
      </c>
      <c r="D11" s="5">
        <v>60</v>
      </c>
      <c r="E11" s="5">
        <v>10</v>
      </c>
      <c r="F11" s="5">
        <v>10</v>
      </c>
      <c r="G11" s="6">
        <f>F11/E11</f>
        <v>1</v>
      </c>
      <c r="H11" s="7" t="s">
        <v>3</v>
      </c>
      <c r="I11" s="2"/>
    </row>
    <row r="12" spans="1:9" s="3" customFormat="1" ht="41.25" customHeight="1" x14ac:dyDescent="0.25">
      <c r="A12" s="1"/>
      <c r="B12" s="4" t="s">
        <v>10</v>
      </c>
      <c r="C12" s="5" t="s">
        <v>11</v>
      </c>
      <c r="D12" s="5">
        <v>0</v>
      </c>
      <c r="E12" s="5">
        <v>400</v>
      </c>
      <c r="F12" s="5">
        <v>1200</v>
      </c>
      <c r="G12" s="6">
        <f>F12/E12</f>
        <v>3</v>
      </c>
      <c r="H12" s="7" t="s">
        <v>3</v>
      </c>
      <c r="I12" s="2"/>
    </row>
    <row r="13" spans="1:9" s="3" customFormat="1" ht="33.75" customHeight="1" x14ac:dyDescent="0.25">
      <c r="A13" s="67" t="s">
        <v>12</v>
      </c>
      <c r="B13" s="68"/>
      <c r="C13" s="68"/>
      <c r="D13" s="68"/>
      <c r="E13" s="68"/>
      <c r="F13" s="68"/>
      <c r="G13" s="68"/>
      <c r="H13" s="69"/>
      <c r="I13" s="2"/>
    </row>
    <row r="14" spans="1:9" s="3" customFormat="1" ht="40.5" x14ac:dyDescent="0.25">
      <c r="A14" s="1"/>
      <c r="B14" s="4" t="s">
        <v>13</v>
      </c>
      <c r="C14" s="5" t="s">
        <v>9</v>
      </c>
      <c r="D14" s="5">
        <v>1</v>
      </c>
      <c r="E14" s="5">
        <v>1</v>
      </c>
      <c r="F14" s="5">
        <v>1</v>
      </c>
      <c r="G14" s="8">
        <f>F14/E14</f>
        <v>1</v>
      </c>
      <c r="H14" s="7" t="s">
        <v>3</v>
      </c>
      <c r="I14" s="2"/>
    </row>
    <row r="15" spans="1:9" s="3" customFormat="1" ht="27" customHeight="1" x14ac:dyDescent="0.25">
      <c r="A15" s="64" t="s">
        <v>14</v>
      </c>
      <c r="B15" s="65"/>
      <c r="C15" s="65"/>
      <c r="D15" s="65"/>
      <c r="E15" s="65"/>
      <c r="F15" s="65"/>
      <c r="G15" s="66"/>
      <c r="H15" s="5"/>
      <c r="I15" s="2"/>
    </row>
    <row r="16" spans="1:9" s="3" customFormat="1" ht="40.5" x14ac:dyDescent="0.25">
      <c r="A16" s="1"/>
      <c r="B16" s="4" t="s">
        <v>15</v>
      </c>
      <c r="C16" s="9" t="s">
        <v>7</v>
      </c>
      <c r="D16" s="5">
        <v>0</v>
      </c>
      <c r="E16" s="5">
        <v>1</v>
      </c>
      <c r="F16" s="10">
        <v>1</v>
      </c>
      <c r="G16" s="6">
        <f t="shared" ref="G16:G21" si="0">F16/E16</f>
        <v>1</v>
      </c>
      <c r="H16" s="7" t="s">
        <v>3</v>
      </c>
      <c r="I16" s="2"/>
    </row>
    <row r="17" spans="1:9" s="3" customFormat="1" ht="40.5" x14ac:dyDescent="0.25">
      <c r="A17" s="1"/>
      <c r="B17" s="4" t="s">
        <v>16</v>
      </c>
      <c r="C17" s="9" t="s">
        <v>17</v>
      </c>
      <c r="D17" s="5">
        <v>0</v>
      </c>
      <c r="E17" s="5">
        <v>7</v>
      </c>
      <c r="F17" s="10">
        <v>7</v>
      </c>
      <c r="G17" s="6">
        <f t="shared" si="0"/>
        <v>1</v>
      </c>
      <c r="H17" s="7" t="s">
        <v>3</v>
      </c>
      <c r="I17" s="2"/>
    </row>
    <row r="18" spans="1:9" s="3" customFormat="1" ht="40.5" x14ac:dyDescent="0.25">
      <c r="A18" s="1"/>
      <c r="B18" s="4" t="s">
        <v>18</v>
      </c>
      <c r="C18" s="9" t="s">
        <v>19</v>
      </c>
      <c r="D18" s="5">
        <v>200</v>
      </c>
      <c r="E18" s="5">
        <v>350</v>
      </c>
      <c r="F18" s="10">
        <v>350</v>
      </c>
      <c r="G18" s="6">
        <f t="shared" si="0"/>
        <v>1</v>
      </c>
      <c r="H18" s="7" t="s">
        <v>3</v>
      </c>
      <c r="I18" s="2"/>
    </row>
    <row r="19" spans="1:9" s="3" customFormat="1" ht="40.5" x14ac:dyDescent="0.25">
      <c r="A19" s="1"/>
      <c r="B19" s="4" t="s">
        <v>20</v>
      </c>
      <c r="C19" s="9" t="s">
        <v>21</v>
      </c>
      <c r="D19" s="5">
        <v>107</v>
      </c>
      <c r="E19" s="5">
        <v>97</v>
      </c>
      <c r="F19" s="10">
        <v>97</v>
      </c>
      <c r="G19" s="6">
        <f t="shared" si="0"/>
        <v>1</v>
      </c>
      <c r="H19" s="7" t="s">
        <v>3</v>
      </c>
      <c r="I19" s="2"/>
    </row>
    <row r="20" spans="1:9" s="3" customFormat="1" ht="40.5" x14ac:dyDescent="0.25">
      <c r="A20" s="1"/>
      <c r="B20" s="4" t="s">
        <v>22</v>
      </c>
      <c r="C20" s="9" t="s">
        <v>9</v>
      </c>
      <c r="D20" s="5">
        <v>5.4</v>
      </c>
      <c r="E20" s="5">
        <v>5.4</v>
      </c>
      <c r="F20" s="10">
        <v>5.4</v>
      </c>
      <c r="G20" s="6">
        <f t="shared" si="0"/>
        <v>1</v>
      </c>
      <c r="H20" s="7" t="s">
        <v>3</v>
      </c>
      <c r="I20" s="2"/>
    </row>
    <row r="21" spans="1:9" s="3" customFormat="1" ht="40.5" x14ac:dyDescent="0.25">
      <c r="A21" s="1"/>
      <c r="B21" s="4" t="s">
        <v>23</v>
      </c>
      <c r="C21" s="9" t="s">
        <v>9</v>
      </c>
      <c r="D21" s="5">
        <v>31.3</v>
      </c>
      <c r="E21" s="5">
        <v>30.2</v>
      </c>
      <c r="F21" s="10">
        <v>30.2</v>
      </c>
      <c r="G21" s="6">
        <f t="shared" si="0"/>
        <v>1</v>
      </c>
      <c r="H21" s="7" t="s">
        <v>3</v>
      </c>
      <c r="I21" s="2"/>
    </row>
    <row r="22" spans="1:9" s="3" customFormat="1" ht="27.75" customHeight="1" x14ac:dyDescent="0.25">
      <c r="A22" s="67" t="s">
        <v>24</v>
      </c>
      <c r="B22" s="68"/>
      <c r="C22" s="68"/>
      <c r="D22" s="68"/>
      <c r="E22" s="68"/>
      <c r="F22" s="68"/>
      <c r="G22" s="68"/>
      <c r="H22" s="69"/>
      <c r="I22" s="2"/>
    </row>
    <row r="23" spans="1:9" s="3" customFormat="1" ht="42.75" customHeight="1" x14ac:dyDescent="0.25">
      <c r="A23" s="1"/>
      <c r="B23" s="4" t="s">
        <v>25</v>
      </c>
      <c r="C23" s="5" t="s">
        <v>9</v>
      </c>
      <c r="D23" s="5">
        <v>100</v>
      </c>
      <c r="E23" s="5">
        <v>100</v>
      </c>
      <c r="F23" s="5">
        <v>100</v>
      </c>
      <c r="G23" s="6">
        <f>F23/E23</f>
        <v>1</v>
      </c>
      <c r="H23" s="7" t="s">
        <v>3</v>
      </c>
      <c r="I23" s="2"/>
    </row>
    <row r="24" spans="1:9" s="3" customFormat="1" ht="40.5" x14ac:dyDescent="0.25">
      <c r="A24" s="1"/>
      <c r="B24" s="4" t="s">
        <v>26</v>
      </c>
      <c r="C24" s="5" t="s">
        <v>9</v>
      </c>
      <c r="D24" s="5">
        <v>100</v>
      </c>
      <c r="E24" s="5">
        <v>100</v>
      </c>
      <c r="F24" s="5">
        <v>100</v>
      </c>
      <c r="G24" s="6">
        <f>F24/E24</f>
        <v>1</v>
      </c>
      <c r="H24" s="7" t="s">
        <v>3</v>
      </c>
      <c r="I24" s="2"/>
    </row>
  </sheetData>
  <mergeCells count="14">
    <mergeCell ref="E4:E5"/>
    <mergeCell ref="F4:F5"/>
    <mergeCell ref="G4:G5"/>
    <mergeCell ref="H4:H5"/>
    <mergeCell ref="A15:G15"/>
    <mergeCell ref="A22:H22"/>
    <mergeCell ref="A13:H13"/>
    <mergeCell ref="A7:H7"/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Кассовое исполнение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2017-06-01T11:28:32Z</dcterms:modified>
</cp:coreProperties>
</file>